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NS" sheetId="1" r:id="rId1"/>
    <sheet name="PARA+RAD+LEUC" sheetId="2" r:id="rId2"/>
  </sheets>
  <definedNames>
    <definedName name="_xlnm.Print_Area" localSheetId="1">'PARA+RAD+LEUC'!$A$1:$J$28</definedName>
  </definedNames>
  <calcPr fullCalcOnLoad="1"/>
</workbook>
</file>

<file path=xl/sharedStrings.xml><?xml version="1.0" encoding="utf-8"?>
<sst xmlns="http://schemas.openxmlformats.org/spreadsheetml/2006/main" count="308" uniqueCount="128">
  <si>
    <t>Cod tip decont</t>
  </si>
  <si>
    <t>Descriere</t>
  </si>
  <si>
    <t>Cod partener</t>
  </si>
  <si>
    <t>Nume partener</t>
  </si>
  <si>
    <t>Nr. contract</t>
  </si>
  <si>
    <t>An contract</t>
  </si>
  <si>
    <t>NHPT_HEP_MED_MED</t>
  </si>
  <si>
    <t>Decont medicamente pentru tratamentul recidivei hepatitei cronice la bolnavii cu transplant hepatic</t>
  </si>
  <si>
    <t>IS01</t>
  </si>
  <si>
    <t>SPITALUL CLINIC JUDETEAN DE URGENTA SF. SPIRIDON IASI</t>
  </si>
  <si>
    <t>2022</t>
  </si>
  <si>
    <t>NHPENDO_MED</t>
  </si>
  <si>
    <t>Decont medicamente pentru programul national de boli endocrine</t>
  </si>
  <si>
    <t>NHPHEMO_MED</t>
  </si>
  <si>
    <t>Decont medicamente pentru programul national de hemofilie, talasemie si alte boli rare</t>
  </si>
  <si>
    <t>NHPSINDROM_IMUP_MED</t>
  </si>
  <si>
    <t>Decont medicamente pentru Sindrom de imunodeficienta primara</t>
  </si>
  <si>
    <t>NHPPOLI_AMIL_MED</t>
  </si>
  <si>
    <t>Decont medicamente - 6.5.3 Amiloidoza cu transtiretina</t>
  </si>
  <si>
    <t>NHPBR_SPT_CV_MED</t>
  </si>
  <si>
    <t>Decont medicamente Boli rare - incluse conditionat tratament spitalicesc(6.27)</t>
  </si>
  <si>
    <t>NHPSHU_HPN_MED</t>
  </si>
  <si>
    <t>Decont medicamente SHU_HPN</t>
  </si>
  <si>
    <t>NHPCARDIO_MAT</t>
  </si>
  <si>
    <t>Decont materiale sanitare pentru programul national de boli cardiovasculare</t>
  </si>
  <si>
    <t>NHPH_EPIB_MAT</t>
  </si>
  <si>
    <t>Decont materiale sanitare pentru Epidermoliza buloasa</t>
  </si>
  <si>
    <t>NHPORTO_MAT</t>
  </si>
  <si>
    <t>Decont materiale sanitare pentru programul national de ortopedie</t>
  </si>
  <si>
    <t>NHPDIABET_MED</t>
  </si>
  <si>
    <t>Decont medicamente pentru programul national de diabet zaharat</t>
  </si>
  <si>
    <t>NHPDIABET_MAT</t>
  </si>
  <si>
    <t>Decont materiale sanitare pentru programul national de diabet zaharat</t>
  </si>
  <si>
    <t>IS02</t>
  </si>
  <si>
    <t>SPITALUL CLINIC DE URGENTA PENTRU COPII "SF.MARIA" IASI</t>
  </si>
  <si>
    <t>NHPHFA_BH4_MED</t>
  </si>
  <si>
    <t>Decont medicamente pentru adulti si copii cu hiperfenilalaninemie diagnosticati cu fenilcetonurie sau deficit de tetrahidrobiopterina (BH4)</t>
  </si>
  <si>
    <t>NHPPURP_TR_IM_CR_MED</t>
  </si>
  <si>
    <t>Decont medicamente pentru Purpura trombocitopenica imuna cronica la adultii splenectomizati si nesplenectomizati</t>
  </si>
  <si>
    <t>NHPH_PULM_MED</t>
  </si>
  <si>
    <t>Decont medicamente pentru hipertensiune pulmonara</t>
  </si>
  <si>
    <t>NHPDTAIP_HC_D_MAT</t>
  </si>
  <si>
    <t>Decont materiale sanitare pentru tratamentul hidrocefaliei congenitale sau dobandite la copil</t>
  </si>
  <si>
    <t>NHPPONCO_MED</t>
  </si>
  <si>
    <t>Decont medicamente pentru programul national de oncologie</t>
  </si>
  <si>
    <t>IS03</t>
  </si>
  <si>
    <t>INSTITUTUL DE BOLI CARDIOVASCULARE "PROF.DR. G.I.M. GEORGESCU" IASI</t>
  </si>
  <si>
    <t>IS04</t>
  </si>
  <si>
    <t>SPITALUL CLINIC  DR.C.I.PARHON IASI</t>
  </si>
  <si>
    <t>NHPH_FABRY_MED</t>
  </si>
  <si>
    <t>Decont medicamente pentru Boala Fabry</t>
  </si>
  <si>
    <t>NHPH_POMPE_MED</t>
  </si>
  <si>
    <t>Decont medicamente pentru Boala Pompe</t>
  </si>
  <si>
    <t>IS07</t>
  </si>
  <si>
    <t>SPITALUL CLINIC DE PNEUMOFTIZIOLOGIE IASI</t>
  </si>
  <si>
    <t>NHPNEURO_DI_MED</t>
  </si>
  <si>
    <t>Decont medicamente pentru boli neurologice degenerative/inflamatorii</t>
  </si>
  <si>
    <t>IS11</t>
  </si>
  <si>
    <t>SP. CL. URGENTA  "PROF. DR. N. OBLU" IASI</t>
  </si>
  <si>
    <t>1700</t>
  </si>
  <si>
    <t>NHPDTAIP_DN_MAT</t>
  </si>
  <si>
    <t>Decont materiale sanitare pentru tratamentul durerii neuropate prin implant de neurostimulator med.</t>
  </si>
  <si>
    <t>NHPDTAIP_RI_MAT</t>
  </si>
  <si>
    <t>Decont materiale sanitare pentru radiologie interventionala</t>
  </si>
  <si>
    <t>NHPSURDO_MAT</t>
  </si>
  <si>
    <t>Decont materiale sanitare pentru subprogramul de tratament al surditatii congenitale prin implant cohlear si proteze auditive</t>
  </si>
  <si>
    <t>IS12</t>
  </si>
  <si>
    <t>SPITALUL CLINIC DE RECUPERARE IASI</t>
  </si>
  <si>
    <t>NHPNEURO_MED</t>
  </si>
  <si>
    <t>Decont medicamente pentru subprogramul de tratament al sclerozei multiple</t>
  </si>
  <si>
    <t>IS14</t>
  </si>
  <si>
    <t>SPITALUL MUNICIPAL DE URGENTA PASCANI</t>
  </si>
  <si>
    <t>IS32</t>
  </si>
  <si>
    <t>CENTRUL DE ONCOLOGIE EUROCLINIC SRL</t>
  </si>
  <si>
    <t>IS36</t>
  </si>
  <si>
    <t>INSTITUTUL REGIONAL DE ONCOLOGIE IASI</t>
  </si>
  <si>
    <t>2707</t>
  </si>
  <si>
    <t>IS48</t>
  </si>
  <si>
    <t>MNT HEALTHCARE EUROPE SRL</t>
  </si>
  <si>
    <t>MATERIALE SANITARE PNS</t>
  </si>
  <si>
    <t>MEDICAMENTE PNS</t>
  </si>
  <si>
    <t>DECONTURI PNS noiembrie</t>
  </si>
  <si>
    <t>mii lei</t>
  </si>
  <si>
    <t>DECONT nov. 2023</t>
  </si>
  <si>
    <t>UCRAINA nov. 2023</t>
  </si>
  <si>
    <t>TOTAL DECONT/PNS nov 2023</t>
  </si>
  <si>
    <t>RADIOTERAPIE</t>
  </si>
  <si>
    <t>Tip decont</t>
  </si>
  <si>
    <t>Partner code</t>
  </si>
  <si>
    <t>Partner name</t>
  </si>
  <si>
    <t>Descriere tip decont</t>
  </si>
  <si>
    <t>NHP_SRV_RDT</t>
  </si>
  <si>
    <t>Decont servicii radioterapie in cadrul subprogramului de radioterapie a bolnavilor cu afectiuni oncologice</t>
  </si>
  <si>
    <t>3404</t>
  </si>
  <si>
    <t>2017</t>
  </si>
  <si>
    <t>am scazut 640 lei Ukr aug +12160 UKR sep</t>
  </si>
  <si>
    <t>IS43</t>
  </si>
  <si>
    <t>ELITYS HOSPITAL</t>
  </si>
  <si>
    <t xml:space="preserve">TOTAL </t>
  </si>
  <si>
    <t>LEUCEMII+GAMA KNIFE</t>
  </si>
  <si>
    <t>NHP_SRV_ONCOLA</t>
  </si>
  <si>
    <t>Decont servicii pentru diagnosticul initial si de certitudine al leucemiilor acute</t>
  </si>
  <si>
    <t>NHP_SRV_GK</t>
  </si>
  <si>
    <t>Decont servicii prin tratament Gamma-Knife</t>
  </si>
  <si>
    <t>PET - CT</t>
  </si>
  <si>
    <t>Cod decont</t>
  </si>
  <si>
    <t>Descriere decont</t>
  </si>
  <si>
    <t>Nr. contract furnizor</t>
  </si>
  <si>
    <t>An contract furnizor</t>
  </si>
  <si>
    <t>PARA_NHP6</t>
  </si>
  <si>
    <t>Decont pt analize para decontate din PNS nr. 6: Tratamentul bolnavilor cu diabet zaharat</t>
  </si>
  <si>
    <t>3590</t>
  </si>
  <si>
    <t>34231450</t>
  </si>
  <si>
    <t>3540</t>
  </si>
  <si>
    <t>Hemoglobina glicozilata</t>
  </si>
  <si>
    <t>9550768</t>
  </si>
  <si>
    <t>INVESTIGATII MEDICALE PRAXIS SRL</t>
  </si>
  <si>
    <t>3588</t>
  </si>
  <si>
    <t>KARSUS MEDICAL SRL</t>
  </si>
  <si>
    <t>T06</t>
  </si>
  <si>
    <t>SPITAL CF IASI</t>
  </si>
  <si>
    <t>3589</t>
  </si>
  <si>
    <t>SPITAL MUNICIPAL PASCANI</t>
  </si>
  <si>
    <t>PARA_NHP7</t>
  </si>
  <si>
    <t>TOP MEDICAL GRUP</t>
  </si>
  <si>
    <t>NHPPONCO_MED_CV</t>
  </si>
  <si>
    <t>Decont medicamente pentru programul national de oncologie cost volum</t>
  </si>
  <si>
    <t>ACT.CURENTA NOV.23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</si>
</sst>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  <numFmt numFmtId="166" formatCode="0.0000"/>
    <numFmt numFmtId="167" formatCode="0.000000"/>
    <numFmt numFmtId="168" formatCode="0.00000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5"/>
      <name val="Arial"/>
      <family val="2"/>
    </font>
    <font>
      <sz val="8"/>
      <color rgb="FFFF0000"/>
      <name val="Arial"/>
      <family val="2"/>
    </font>
    <font>
      <b/>
      <sz val="8"/>
      <color theme="5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4" fontId="1" fillId="33" borderId="1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 wrapText="1"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4" fontId="1" fillId="33" borderId="11" xfId="0" applyNumberFormat="1" applyFont="1" applyFill="1" applyBorder="1" applyAlignment="1">
      <alignment horizontal="center" wrapText="1"/>
    </xf>
    <xf numFmtId="4" fontId="0" fillId="0" borderId="11" xfId="0" applyNumberFormat="1" applyBorder="1" applyAlignment="1">
      <alignment horizontal="right" wrapText="1"/>
    </xf>
    <xf numFmtId="4" fontId="0" fillId="0" borderId="12" xfId="0" applyNumberFormat="1" applyFont="1" applyBorder="1" applyAlignment="1">
      <alignment wrapText="1"/>
    </xf>
    <xf numFmtId="4" fontId="0" fillId="0" borderId="12" xfId="0" applyNumberFormat="1" applyBorder="1" applyAlignment="1">
      <alignment wrapText="1"/>
    </xf>
    <xf numFmtId="0" fontId="0" fillId="0" borderId="12" xfId="0" applyBorder="1" applyAlignment="1">
      <alignment wrapText="1"/>
    </xf>
    <xf numFmtId="4" fontId="2" fillId="34" borderId="12" xfId="0" applyNumberFormat="1" applyFont="1" applyFill="1" applyBorder="1" applyAlignment="1">
      <alignment wrapText="1"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3" fillId="0" borderId="0" xfId="55" applyFont="1">
      <alignment/>
      <protection/>
    </xf>
    <xf numFmtId="17" fontId="4" fillId="0" borderId="0" xfId="55" applyNumberFormat="1" applyFont="1" applyBorder="1">
      <alignment/>
      <protection/>
    </xf>
    <xf numFmtId="0" fontId="4" fillId="0" borderId="0" xfId="55" applyFont="1">
      <alignment/>
      <protection/>
    </xf>
    <xf numFmtId="0" fontId="42" fillId="0" borderId="0" xfId="55" applyFont="1">
      <alignment/>
      <protection/>
    </xf>
    <xf numFmtId="0" fontId="5" fillId="33" borderId="10" xfId="55" applyFont="1" applyFill="1" applyBorder="1" applyAlignment="1">
      <alignment horizontal="center" wrapText="1"/>
      <protection/>
    </xf>
    <xf numFmtId="0" fontId="5" fillId="33" borderId="13" xfId="55" applyFont="1" applyFill="1" applyBorder="1" applyAlignment="1">
      <alignment horizontal="center" wrapText="1"/>
      <protection/>
    </xf>
    <xf numFmtId="0" fontId="5" fillId="33" borderId="11" xfId="55" applyFont="1" applyFill="1" applyBorder="1" applyAlignment="1">
      <alignment horizontal="center" wrapText="1"/>
      <protection/>
    </xf>
    <xf numFmtId="0" fontId="5" fillId="33" borderId="12" xfId="55" applyFont="1" applyFill="1" applyBorder="1" applyAlignment="1">
      <alignment horizontal="center" wrapText="1"/>
      <protection/>
    </xf>
    <xf numFmtId="0" fontId="4" fillId="34" borderId="12" xfId="55" applyFont="1" applyFill="1" applyBorder="1" applyAlignment="1">
      <alignment horizontal="center" wrapText="1"/>
      <protection/>
    </xf>
    <xf numFmtId="0" fontId="42" fillId="0" borderId="0" xfId="55" applyFont="1" applyAlignment="1">
      <alignment wrapText="1"/>
      <protection/>
    </xf>
    <xf numFmtId="0" fontId="3" fillId="0" borderId="0" xfId="55" applyFont="1" applyAlignment="1">
      <alignment wrapText="1"/>
      <protection/>
    </xf>
    <xf numFmtId="0" fontId="3" fillId="0" borderId="11" xfId="55" applyFont="1" applyBorder="1" applyAlignment="1">
      <alignment wrapText="1"/>
      <protection/>
    </xf>
    <xf numFmtId="0" fontId="3" fillId="0" borderId="12" xfId="55" applyFont="1" applyBorder="1" applyAlignment="1">
      <alignment wrapText="1"/>
      <protection/>
    </xf>
    <xf numFmtId="0" fontId="3" fillId="0" borderId="14" xfId="55" applyFont="1" applyBorder="1" applyAlignment="1">
      <alignment wrapText="1"/>
      <protection/>
    </xf>
    <xf numFmtId="0" fontId="3" fillId="0" borderId="12" xfId="55" applyFont="1" applyBorder="1" applyAlignment="1">
      <alignment horizontal="right" wrapText="1"/>
      <protection/>
    </xf>
    <xf numFmtId="4" fontId="3" fillId="35" borderId="12" xfId="55" applyNumberFormat="1" applyFont="1" applyFill="1" applyBorder="1" applyAlignment="1">
      <alignment horizontal="right" wrapText="1"/>
      <protection/>
    </xf>
    <xf numFmtId="164" fontId="4" fillId="0" borderId="12" xfId="55" applyNumberFormat="1" applyFont="1" applyBorder="1" applyAlignment="1">
      <alignment wrapText="1"/>
      <protection/>
    </xf>
    <xf numFmtId="4" fontId="42" fillId="0" borderId="0" xfId="55" applyNumberFormat="1" applyFont="1" applyAlignment="1">
      <alignment wrapText="1"/>
      <protection/>
    </xf>
    <xf numFmtId="0" fontId="43" fillId="0" borderId="0" xfId="55" applyFont="1" applyAlignment="1">
      <alignment wrapText="1"/>
      <protection/>
    </xf>
    <xf numFmtId="0" fontId="3" fillId="0" borderId="0" xfId="55" applyFont="1" applyBorder="1" applyAlignment="1">
      <alignment wrapText="1"/>
      <protection/>
    </xf>
    <xf numFmtId="0" fontId="3" fillId="0" borderId="10" xfId="55" applyFont="1" applyBorder="1" applyAlignment="1">
      <alignment wrapText="1"/>
      <protection/>
    </xf>
    <xf numFmtId="4" fontId="3" fillId="0" borderId="12" xfId="55" applyNumberFormat="1" applyFont="1" applyBorder="1" applyAlignment="1">
      <alignment horizontal="right" wrapText="1"/>
      <protection/>
    </xf>
    <xf numFmtId="0" fontId="3" fillId="0" borderId="13" xfId="55" applyFont="1" applyBorder="1" applyAlignment="1">
      <alignment wrapText="1"/>
      <protection/>
    </xf>
    <xf numFmtId="4" fontId="3" fillId="0" borderId="14" xfId="55" applyNumberFormat="1" applyFont="1" applyBorder="1" applyAlignment="1">
      <alignment horizontal="right" wrapText="1"/>
      <protection/>
    </xf>
    <xf numFmtId="0" fontId="4" fillId="0" borderId="12" xfId="55" applyFont="1" applyBorder="1">
      <alignment/>
      <protection/>
    </xf>
    <xf numFmtId="0" fontId="4" fillId="0" borderId="12" xfId="55" applyFont="1" applyBorder="1" applyAlignment="1">
      <alignment horizontal="right"/>
      <protection/>
    </xf>
    <xf numFmtId="4" fontId="4" fillId="0" borderId="12" xfId="55" applyNumberFormat="1" applyFont="1" applyBorder="1">
      <alignment/>
      <protection/>
    </xf>
    <xf numFmtId="165" fontId="4" fillId="0" borderId="12" xfId="55" applyNumberFormat="1" applyFont="1" applyBorder="1">
      <alignment/>
      <protection/>
    </xf>
    <xf numFmtId="4" fontId="44" fillId="0" borderId="0" xfId="55" applyNumberFormat="1" applyFont="1">
      <alignment/>
      <protection/>
    </xf>
    <xf numFmtId="0" fontId="3" fillId="0" borderId="0" xfId="55" applyFont="1" applyBorder="1" applyAlignment="1">
      <alignment horizontal="right"/>
      <protection/>
    </xf>
    <xf numFmtId="4" fontId="3" fillId="0" borderId="0" xfId="55" applyNumberFormat="1" applyFont="1">
      <alignment/>
      <protection/>
    </xf>
    <xf numFmtId="0" fontId="4" fillId="34" borderId="12" xfId="55" applyFont="1" applyFill="1" applyBorder="1" applyAlignment="1">
      <alignment wrapText="1"/>
      <protection/>
    </xf>
    <xf numFmtId="0" fontId="4" fillId="34" borderId="15" xfId="55" applyFont="1" applyFill="1" applyBorder="1" applyAlignment="1">
      <alignment horizontal="center" wrapText="1"/>
      <protection/>
    </xf>
    <xf numFmtId="0" fontId="3" fillId="0" borderId="12" xfId="55" applyFont="1" applyBorder="1">
      <alignment/>
      <protection/>
    </xf>
    <xf numFmtId="4" fontId="3" fillId="0" borderId="12" xfId="55" applyNumberFormat="1" applyFont="1" applyBorder="1" applyAlignment="1">
      <alignment/>
      <protection/>
    </xf>
    <xf numFmtId="4" fontId="3" fillId="0" borderId="12" xfId="55" applyNumberFormat="1" applyFont="1" applyBorder="1">
      <alignment/>
      <protection/>
    </xf>
    <xf numFmtId="165" fontId="3" fillId="0" borderId="0" xfId="55" applyNumberFormat="1" applyFont="1">
      <alignment/>
      <protection/>
    </xf>
    <xf numFmtId="166" fontId="4" fillId="0" borderId="12" xfId="55" applyNumberFormat="1" applyFont="1" applyBorder="1" applyAlignment="1">
      <alignment wrapText="1"/>
      <protection/>
    </xf>
    <xf numFmtId="0" fontId="4" fillId="0" borderId="16" xfId="55" applyFont="1" applyBorder="1">
      <alignment/>
      <protection/>
    </xf>
    <xf numFmtId="4" fontId="4" fillId="0" borderId="12" xfId="55" applyNumberFormat="1" applyFont="1" applyBorder="1" applyAlignment="1">
      <alignment horizontal="right"/>
      <protection/>
    </xf>
    <xf numFmtId="166" fontId="4" fillId="0" borderId="12" xfId="55" applyNumberFormat="1" applyFont="1" applyBorder="1" applyAlignment="1">
      <alignment horizontal="right"/>
      <protection/>
    </xf>
    <xf numFmtId="0" fontId="44" fillId="0" borderId="0" xfId="55" applyFont="1">
      <alignment/>
      <protection/>
    </xf>
    <xf numFmtId="0" fontId="3" fillId="0" borderId="0" xfId="55" applyFont="1" applyBorder="1">
      <alignment/>
      <protection/>
    </xf>
    <xf numFmtId="4" fontId="3" fillId="0" borderId="0" xfId="55" applyNumberFormat="1" applyFont="1" applyBorder="1" applyAlignment="1">
      <alignment horizontal="right"/>
      <protection/>
    </xf>
    <xf numFmtId="166" fontId="4" fillId="0" borderId="0" xfId="55" applyNumberFormat="1" applyFont="1">
      <alignment/>
      <protection/>
    </xf>
    <xf numFmtId="0" fontId="3" fillId="0" borderId="17" xfId="55" applyFont="1" applyBorder="1">
      <alignment/>
      <protection/>
    </xf>
    <xf numFmtId="0" fontId="4" fillId="0" borderId="0" xfId="55" applyFont="1" applyBorder="1">
      <alignment/>
      <protection/>
    </xf>
    <xf numFmtId="0" fontId="3" fillId="0" borderId="12" xfId="55" applyFont="1" applyBorder="1" applyAlignment="1">
      <alignment horizontal="left" wrapText="1"/>
      <protection/>
    </xf>
    <xf numFmtId="4" fontId="0" fillId="0" borderId="12" xfId="0" applyNumberFormat="1" applyBorder="1" applyAlignment="1">
      <alignment/>
    </xf>
    <xf numFmtId="164" fontId="0" fillId="0" borderId="12" xfId="0" applyNumberFormat="1" applyBorder="1" applyAlignment="1">
      <alignment wrapText="1"/>
    </xf>
    <xf numFmtId="4" fontId="0" fillId="0" borderId="18" xfId="0" applyNumberFormat="1" applyBorder="1" applyAlignment="1">
      <alignment horizontal="right" wrapText="1"/>
    </xf>
    <xf numFmtId="0" fontId="0" fillId="0" borderId="15" xfId="0" applyBorder="1" applyAlignment="1">
      <alignment wrapText="1"/>
    </xf>
    <xf numFmtId="4" fontId="0" fillId="0" borderId="15" xfId="0" applyNumberFormat="1" applyFont="1" applyBorder="1" applyAlignment="1">
      <alignment wrapText="1"/>
    </xf>
    <xf numFmtId="4" fontId="0" fillId="0" borderId="15" xfId="0" applyNumberFormat="1" applyBorder="1" applyAlignment="1">
      <alignment wrapText="1"/>
    </xf>
    <xf numFmtId="164" fontId="0" fillId="0" borderId="15" xfId="0" applyNumberFormat="1" applyBorder="1" applyAlignment="1">
      <alignment wrapText="1"/>
    </xf>
    <xf numFmtId="0" fontId="2" fillId="0" borderId="0" xfId="0" applyFont="1" applyAlignment="1">
      <alignment/>
    </xf>
    <xf numFmtId="4" fontId="0" fillId="36" borderId="11" xfId="0" applyNumberFormat="1" applyFill="1" applyBorder="1" applyAlignment="1">
      <alignment horizontal="right" wrapText="1"/>
    </xf>
    <xf numFmtId="4" fontId="0" fillId="0" borderId="0" xfId="0" applyNumberFormat="1" applyAlignment="1">
      <alignment/>
    </xf>
    <xf numFmtId="4" fontId="0" fillId="35" borderId="12" xfId="0" applyNumberForma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6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43">
      <selection activeCell="K43" sqref="K1:N16384"/>
    </sheetView>
  </sheetViews>
  <sheetFormatPr defaultColWidth="9.140625" defaultRowHeight="12.75" outlineLevelCol="1"/>
  <cols>
    <col min="1" max="1" width="9.00390625" style="0" customWidth="1"/>
    <col min="2" max="2" width="44.57421875" style="0" customWidth="1"/>
    <col min="3" max="3" width="21.00390625" style="0" customWidth="1"/>
    <col min="4" max="4" width="40.8515625" style="0" customWidth="1"/>
    <col min="5" max="6" width="12.8515625" style="0" hidden="1" customWidth="1" outlineLevel="1"/>
    <col min="7" max="7" width="12.8515625" style="0" customWidth="1" collapsed="1"/>
    <col min="8" max="9" width="12.8515625" style="0" customWidth="1"/>
    <col min="11" max="11" width="13.140625" style="73" customWidth="1"/>
  </cols>
  <sheetData>
    <row r="1" ht="12.75">
      <c r="A1" s="71" t="s">
        <v>81</v>
      </c>
    </row>
    <row r="3" ht="12.75" customHeight="1">
      <c r="A3" s="4" t="s">
        <v>80</v>
      </c>
    </row>
    <row r="4" spans="1:9" s="3" customFormat="1" ht="38.25">
      <c r="A4" s="2" t="s">
        <v>2</v>
      </c>
      <c r="B4" s="2" t="s">
        <v>3</v>
      </c>
      <c r="C4" s="2" t="s">
        <v>0</v>
      </c>
      <c r="D4" s="2" t="s">
        <v>1</v>
      </c>
      <c r="E4" s="8" t="s">
        <v>83</v>
      </c>
      <c r="F4" s="13" t="s">
        <v>84</v>
      </c>
      <c r="G4" s="13" t="s">
        <v>127</v>
      </c>
      <c r="H4" s="13" t="s">
        <v>85</v>
      </c>
      <c r="I4" s="13" t="s">
        <v>82</v>
      </c>
    </row>
    <row r="5" spans="1:11" s="6" customFormat="1" ht="24" customHeight="1">
      <c r="A5" s="5" t="s">
        <v>57</v>
      </c>
      <c r="B5" s="5" t="s">
        <v>58</v>
      </c>
      <c r="C5" s="5" t="s">
        <v>55</v>
      </c>
      <c r="D5" s="5" t="s">
        <v>56</v>
      </c>
      <c r="E5" s="9">
        <v>301302.76</v>
      </c>
      <c r="F5" s="12"/>
      <c r="G5" s="10">
        <f>E5-F5</f>
        <v>301302.76</v>
      </c>
      <c r="H5" s="11">
        <f>G5+G6+G7+G8+G9+G10+G11+G12+G13+G14+G15+G16</f>
        <v>2508580.3600000003</v>
      </c>
      <c r="I5" s="65">
        <f>H5/1000</f>
        <v>2508.5803600000004</v>
      </c>
      <c r="K5" s="3"/>
    </row>
    <row r="6" spans="1:11" s="6" customFormat="1" ht="24" customHeight="1">
      <c r="A6" s="5" t="s">
        <v>47</v>
      </c>
      <c r="B6" s="5" t="s">
        <v>48</v>
      </c>
      <c r="C6" s="5" t="s">
        <v>49</v>
      </c>
      <c r="D6" s="5" t="s">
        <v>50</v>
      </c>
      <c r="E6" s="9">
        <v>155593.26</v>
      </c>
      <c r="F6" s="12"/>
      <c r="G6" s="10">
        <f aca="true" t="shared" si="0" ref="G6:G34">E6-F6</f>
        <v>155593.26</v>
      </c>
      <c r="H6" s="12"/>
      <c r="I6" s="65"/>
      <c r="K6" s="3"/>
    </row>
    <row r="7" spans="1:11" s="6" customFormat="1" ht="24" customHeight="1">
      <c r="A7" s="5" t="s">
        <v>47</v>
      </c>
      <c r="B7" s="5" t="s">
        <v>48</v>
      </c>
      <c r="C7" s="5" t="s">
        <v>51</v>
      </c>
      <c r="D7" s="5" t="s">
        <v>52</v>
      </c>
      <c r="E7" s="9">
        <v>139461.9</v>
      </c>
      <c r="F7" s="12"/>
      <c r="G7" s="10">
        <f t="shared" si="0"/>
        <v>139461.9</v>
      </c>
      <c r="H7" s="12"/>
      <c r="I7" s="65"/>
      <c r="K7" s="3"/>
    </row>
    <row r="8" spans="1:11" s="6" customFormat="1" ht="24" customHeight="1">
      <c r="A8" s="5" t="s">
        <v>8</v>
      </c>
      <c r="B8" s="5" t="s">
        <v>9</v>
      </c>
      <c r="C8" s="5" t="s">
        <v>15</v>
      </c>
      <c r="D8" s="5" t="s">
        <v>16</v>
      </c>
      <c r="E8" s="9">
        <v>82683</v>
      </c>
      <c r="F8" s="12"/>
      <c r="G8" s="10">
        <f t="shared" si="0"/>
        <v>82683</v>
      </c>
      <c r="H8" s="12"/>
      <c r="I8" s="65"/>
      <c r="K8" s="3"/>
    </row>
    <row r="9" spans="1:11" s="6" customFormat="1" ht="24" customHeight="1">
      <c r="A9" s="5" t="s">
        <v>33</v>
      </c>
      <c r="B9" s="5" t="s">
        <v>34</v>
      </c>
      <c r="C9" s="5" t="s">
        <v>39</v>
      </c>
      <c r="D9" s="5" t="s">
        <v>40</v>
      </c>
      <c r="E9" s="9">
        <v>2331.73</v>
      </c>
      <c r="F9" s="12"/>
      <c r="G9" s="10">
        <f t="shared" si="0"/>
        <v>2331.73</v>
      </c>
      <c r="H9" s="12"/>
      <c r="I9" s="65"/>
      <c r="K9" s="3"/>
    </row>
    <row r="10" spans="1:11" s="6" customFormat="1" ht="24" customHeight="1">
      <c r="A10" s="5" t="s">
        <v>53</v>
      </c>
      <c r="B10" s="5" t="s">
        <v>54</v>
      </c>
      <c r="C10" s="5" t="s">
        <v>39</v>
      </c>
      <c r="D10" s="5" t="s">
        <v>40</v>
      </c>
      <c r="E10" s="9">
        <v>88762.32</v>
      </c>
      <c r="F10" s="12"/>
      <c r="G10" s="10">
        <f t="shared" si="0"/>
        <v>88762.32</v>
      </c>
      <c r="H10" s="12"/>
      <c r="I10" s="65"/>
      <c r="K10" s="3"/>
    </row>
    <row r="11" spans="1:11" s="6" customFormat="1" ht="24" customHeight="1">
      <c r="A11" s="5" t="s">
        <v>8</v>
      </c>
      <c r="B11" s="5" t="s">
        <v>9</v>
      </c>
      <c r="C11" s="5" t="s">
        <v>21</v>
      </c>
      <c r="D11" s="5" t="s">
        <v>22</v>
      </c>
      <c r="E11" s="9">
        <v>530259.31</v>
      </c>
      <c r="F11" s="12"/>
      <c r="G11" s="10">
        <f t="shared" si="0"/>
        <v>530259.31</v>
      </c>
      <c r="H11" s="12"/>
      <c r="I11" s="65"/>
      <c r="K11" s="3"/>
    </row>
    <row r="12" spans="1:11" s="6" customFormat="1" ht="24" customHeight="1">
      <c r="A12" s="5" t="s">
        <v>33</v>
      </c>
      <c r="B12" s="5" t="s">
        <v>34</v>
      </c>
      <c r="C12" s="5" t="s">
        <v>21</v>
      </c>
      <c r="D12" s="5" t="s">
        <v>22</v>
      </c>
      <c r="E12" s="9">
        <v>451709.59</v>
      </c>
      <c r="F12" s="12"/>
      <c r="G12" s="10">
        <f t="shared" si="0"/>
        <v>451709.59</v>
      </c>
      <c r="H12" s="12"/>
      <c r="I12" s="65"/>
      <c r="K12" s="3"/>
    </row>
    <row r="13" spans="1:11" s="6" customFormat="1" ht="24" customHeight="1">
      <c r="A13" s="5" t="s">
        <v>47</v>
      </c>
      <c r="B13" s="5" t="s">
        <v>48</v>
      </c>
      <c r="C13" s="5" t="s">
        <v>21</v>
      </c>
      <c r="D13" s="5" t="s">
        <v>22</v>
      </c>
      <c r="E13" s="9">
        <v>150476.87</v>
      </c>
      <c r="F13" s="12"/>
      <c r="G13" s="10">
        <f t="shared" si="0"/>
        <v>150476.87</v>
      </c>
      <c r="H13" s="12"/>
      <c r="I13" s="65"/>
      <c r="K13" s="3"/>
    </row>
    <row r="14" spans="1:11" s="6" customFormat="1" ht="24" customHeight="1">
      <c r="A14" s="5" t="s">
        <v>33</v>
      </c>
      <c r="B14" s="5" t="s">
        <v>34</v>
      </c>
      <c r="C14" s="5" t="s">
        <v>35</v>
      </c>
      <c r="D14" s="5" t="s">
        <v>36</v>
      </c>
      <c r="E14" s="9">
        <v>12547.64</v>
      </c>
      <c r="F14" s="12"/>
      <c r="G14" s="10">
        <f t="shared" si="0"/>
        <v>12547.64</v>
      </c>
      <c r="H14" s="12"/>
      <c r="I14" s="65"/>
      <c r="K14" s="3"/>
    </row>
    <row r="15" spans="1:11" s="6" customFormat="1" ht="24" customHeight="1">
      <c r="A15" s="5" t="s">
        <v>33</v>
      </c>
      <c r="B15" s="5" t="s">
        <v>34</v>
      </c>
      <c r="C15" s="5" t="s">
        <v>37</v>
      </c>
      <c r="D15" s="5" t="s">
        <v>38</v>
      </c>
      <c r="E15" s="9">
        <v>13386.68</v>
      </c>
      <c r="F15" s="12"/>
      <c r="G15" s="10">
        <f t="shared" si="0"/>
        <v>13386.68</v>
      </c>
      <c r="H15" s="12"/>
      <c r="I15" s="65"/>
      <c r="K15" s="3"/>
    </row>
    <row r="16" spans="1:11" s="6" customFormat="1" ht="24" customHeight="1">
      <c r="A16" s="5" t="s">
        <v>8</v>
      </c>
      <c r="B16" s="5" t="s">
        <v>9</v>
      </c>
      <c r="C16" s="5" t="s">
        <v>17</v>
      </c>
      <c r="D16" s="5" t="s">
        <v>18</v>
      </c>
      <c r="E16" s="9">
        <v>580065.3</v>
      </c>
      <c r="F16" s="12"/>
      <c r="G16" s="10">
        <f t="shared" si="0"/>
        <v>580065.3</v>
      </c>
      <c r="H16" s="12"/>
      <c r="I16" s="65"/>
      <c r="K16" s="3"/>
    </row>
    <row r="17" spans="1:11" s="6" customFormat="1" ht="24" customHeight="1">
      <c r="A17" s="5" t="s">
        <v>66</v>
      </c>
      <c r="B17" s="5" t="s">
        <v>67</v>
      </c>
      <c r="C17" s="5" t="s">
        <v>68</v>
      </c>
      <c r="D17" s="5" t="s">
        <v>69</v>
      </c>
      <c r="E17" s="72">
        <v>1424675.69</v>
      </c>
      <c r="F17" s="12"/>
      <c r="G17" s="10">
        <f t="shared" si="0"/>
        <v>1424675.69</v>
      </c>
      <c r="H17" s="74">
        <f>G17</f>
        <v>1424675.69</v>
      </c>
      <c r="I17" s="65">
        <f>H17/1000</f>
        <v>1424.67569</v>
      </c>
      <c r="K17" s="3"/>
    </row>
    <row r="18" spans="1:11" s="6" customFormat="1" ht="24" customHeight="1">
      <c r="A18" s="5" t="s">
        <v>8</v>
      </c>
      <c r="B18" s="5" t="s">
        <v>9</v>
      </c>
      <c r="C18" s="5" t="s">
        <v>13</v>
      </c>
      <c r="D18" s="5" t="s">
        <v>14</v>
      </c>
      <c r="E18" s="9">
        <v>1070161.72</v>
      </c>
      <c r="F18" s="12"/>
      <c r="G18" s="10">
        <f t="shared" si="0"/>
        <v>1070161.72</v>
      </c>
      <c r="H18" s="11">
        <f>G18+G19</f>
        <v>1558274.15</v>
      </c>
      <c r="I18" s="65">
        <f>H18/1000</f>
        <v>1558.27415</v>
      </c>
      <c r="K18" s="3"/>
    </row>
    <row r="19" spans="1:11" s="6" customFormat="1" ht="24" customHeight="1">
      <c r="A19" s="5" t="s">
        <v>33</v>
      </c>
      <c r="B19" s="5" t="s">
        <v>34</v>
      </c>
      <c r="C19" s="5" t="s">
        <v>13</v>
      </c>
      <c r="D19" s="5" t="s">
        <v>14</v>
      </c>
      <c r="E19" s="9">
        <v>488112.43</v>
      </c>
      <c r="F19" s="12"/>
      <c r="G19" s="10">
        <f t="shared" si="0"/>
        <v>488112.43</v>
      </c>
      <c r="H19" s="12"/>
      <c r="I19" s="65"/>
      <c r="K19" s="3"/>
    </row>
    <row r="20" spans="1:11" s="6" customFormat="1" ht="24" customHeight="1">
      <c r="A20" s="5" t="s">
        <v>8</v>
      </c>
      <c r="B20" s="5" t="s">
        <v>9</v>
      </c>
      <c r="C20" s="5" t="s">
        <v>29</v>
      </c>
      <c r="D20" s="5" t="s">
        <v>30</v>
      </c>
      <c r="E20" s="9">
        <v>9803.68</v>
      </c>
      <c r="F20" s="12"/>
      <c r="G20" s="10">
        <f t="shared" si="0"/>
        <v>9803.68</v>
      </c>
      <c r="H20" s="11">
        <f>G20+G21</f>
        <v>11041.48</v>
      </c>
      <c r="I20" s="65">
        <f>H20/1000</f>
        <v>11.04148</v>
      </c>
      <c r="K20" s="3"/>
    </row>
    <row r="21" spans="1:11" s="6" customFormat="1" ht="24" customHeight="1">
      <c r="A21" s="5" t="s">
        <v>33</v>
      </c>
      <c r="B21" s="5" t="s">
        <v>34</v>
      </c>
      <c r="C21" s="5" t="s">
        <v>29</v>
      </c>
      <c r="D21" s="5" t="s">
        <v>30</v>
      </c>
      <c r="E21" s="9">
        <v>1237.8</v>
      </c>
      <c r="F21" s="12"/>
      <c r="G21" s="10">
        <f t="shared" si="0"/>
        <v>1237.8</v>
      </c>
      <c r="H21" s="12"/>
      <c r="I21" s="65"/>
      <c r="K21" s="3"/>
    </row>
    <row r="22" spans="1:11" s="6" customFormat="1" ht="24" customHeight="1">
      <c r="A22" s="5" t="s">
        <v>8</v>
      </c>
      <c r="B22" s="5" t="s">
        <v>9</v>
      </c>
      <c r="C22" s="5" t="s">
        <v>11</v>
      </c>
      <c r="D22" s="5" t="s">
        <v>12</v>
      </c>
      <c r="E22" s="9">
        <v>9981.93</v>
      </c>
      <c r="F22" s="12"/>
      <c r="G22" s="10">
        <f t="shared" si="0"/>
        <v>9981.93</v>
      </c>
      <c r="H22" s="11">
        <f>G22+G23</f>
        <v>31799.52</v>
      </c>
      <c r="I22" s="65">
        <f>H22/1000</f>
        <v>31.79952</v>
      </c>
      <c r="K22" s="3"/>
    </row>
    <row r="23" spans="1:11" s="6" customFormat="1" ht="24" customHeight="1">
      <c r="A23" s="5" t="s">
        <v>74</v>
      </c>
      <c r="B23" s="5" t="s">
        <v>75</v>
      </c>
      <c r="C23" s="5" t="s">
        <v>11</v>
      </c>
      <c r="D23" s="5" t="s">
        <v>12</v>
      </c>
      <c r="E23" s="9">
        <v>21817.59</v>
      </c>
      <c r="F23" s="12"/>
      <c r="G23" s="10">
        <f t="shared" si="0"/>
        <v>21817.59</v>
      </c>
      <c r="H23" s="12"/>
      <c r="I23" s="65"/>
      <c r="K23" s="3"/>
    </row>
    <row r="24" spans="1:11" s="6" customFormat="1" ht="24" customHeight="1">
      <c r="A24" s="5" t="s">
        <v>8</v>
      </c>
      <c r="B24" s="5" t="s">
        <v>9</v>
      </c>
      <c r="C24" s="5" t="s">
        <v>6</v>
      </c>
      <c r="D24" s="5" t="s">
        <v>7</v>
      </c>
      <c r="E24" s="9">
        <v>99215.4</v>
      </c>
      <c r="F24" s="12">
        <v>1044.37</v>
      </c>
      <c r="G24" s="10">
        <f t="shared" si="0"/>
        <v>98171.03</v>
      </c>
      <c r="H24" s="11">
        <f>G24</f>
        <v>98171.03</v>
      </c>
      <c r="I24" s="65">
        <f>H24/1000</f>
        <v>98.17103</v>
      </c>
      <c r="K24" s="3"/>
    </row>
    <row r="25" spans="1:11" s="6" customFormat="1" ht="24" customHeight="1">
      <c r="A25" s="5" t="s">
        <v>74</v>
      </c>
      <c r="B25" s="5" t="s">
        <v>75</v>
      </c>
      <c r="C25" s="5" t="s">
        <v>43</v>
      </c>
      <c r="D25" s="5" t="s">
        <v>44</v>
      </c>
      <c r="E25" s="9">
        <v>5537924.94</v>
      </c>
      <c r="F25" s="12">
        <v>149035.83</v>
      </c>
      <c r="G25" s="10">
        <f t="shared" si="0"/>
        <v>5388889.11</v>
      </c>
      <c r="H25" s="11">
        <f>G25+G26+G27+G28</f>
        <v>7225560.530000001</v>
      </c>
      <c r="I25" s="65">
        <f>H25/1000</f>
        <v>7225.560530000002</v>
      </c>
      <c r="K25" s="3"/>
    </row>
    <row r="26" spans="1:11" s="6" customFormat="1" ht="24" customHeight="1">
      <c r="A26" s="5" t="s">
        <v>72</v>
      </c>
      <c r="B26" s="5" t="s">
        <v>73</v>
      </c>
      <c r="C26" s="5" t="s">
        <v>43</v>
      </c>
      <c r="D26" s="5" t="s">
        <v>44</v>
      </c>
      <c r="E26" s="9">
        <v>1267944.37</v>
      </c>
      <c r="F26" s="12"/>
      <c r="G26" s="10">
        <f t="shared" si="0"/>
        <v>1267944.37</v>
      </c>
      <c r="H26" s="12"/>
      <c r="I26" s="65"/>
      <c r="K26" s="3"/>
    </row>
    <row r="27" spans="1:11" s="6" customFormat="1" ht="24" customHeight="1">
      <c r="A27" s="5" t="s">
        <v>33</v>
      </c>
      <c r="B27" s="5" t="s">
        <v>34</v>
      </c>
      <c r="C27" s="5" t="s">
        <v>43</v>
      </c>
      <c r="D27" s="5" t="s">
        <v>44</v>
      </c>
      <c r="E27" s="9">
        <v>141019.92</v>
      </c>
      <c r="F27" s="12">
        <v>377.31</v>
      </c>
      <c r="G27" s="10">
        <f t="shared" si="0"/>
        <v>140642.61000000002</v>
      </c>
      <c r="H27" s="12"/>
      <c r="I27" s="65"/>
      <c r="K27" s="3"/>
    </row>
    <row r="28" spans="1:11" s="6" customFormat="1" ht="24" customHeight="1">
      <c r="A28" s="5" t="s">
        <v>77</v>
      </c>
      <c r="B28" s="5" t="s">
        <v>78</v>
      </c>
      <c r="C28" s="5" t="s">
        <v>43</v>
      </c>
      <c r="D28" s="5" t="s">
        <v>44</v>
      </c>
      <c r="E28" s="9">
        <v>431776.04</v>
      </c>
      <c r="F28" s="12">
        <v>3691.6</v>
      </c>
      <c r="G28" s="10">
        <f t="shared" si="0"/>
        <v>428084.44</v>
      </c>
      <c r="H28" s="12"/>
      <c r="I28" s="65"/>
      <c r="K28" s="3"/>
    </row>
    <row r="29" spans="1:11" s="6" customFormat="1" ht="24" customHeight="1">
      <c r="A29" s="5" t="s">
        <v>74</v>
      </c>
      <c r="B29" s="5" t="s">
        <v>75</v>
      </c>
      <c r="C29" s="7" t="s">
        <v>125</v>
      </c>
      <c r="D29" s="7" t="s">
        <v>126</v>
      </c>
      <c r="E29" s="9">
        <v>8813836.16</v>
      </c>
      <c r="F29" s="12">
        <v>42086.43</v>
      </c>
      <c r="G29" s="10">
        <f t="shared" si="0"/>
        <v>8771749.73</v>
      </c>
      <c r="H29" s="11">
        <f>G29+G30+G31</f>
        <v>10650517.110000001</v>
      </c>
      <c r="I29" s="65">
        <f>H29/1000</f>
        <v>10650.51711</v>
      </c>
      <c r="K29" s="3"/>
    </row>
    <row r="30" spans="1:11" s="6" customFormat="1" ht="24" customHeight="1">
      <c r="A30" s="5" t="s">
        <v>72</v>
      </c>
      <c r="B30" s="5" t="s">
        <v>73</v>
      </c>
      <c r="C30" s="7" t="s">
        <v>125</v>
      </c>
      <c r="D30" s="7" t="s">
        <v>126</v>
      </c>
      <c r="E30" s="9">
        <v>1300013.71</v>
      </c>
      <c r="F30" s="12"/>
      <c r="G30" s="10">
        <f t="shared" si="0"/>
        <v>1300013.71</v>
      </c>
      <c r="H30" s="12"/>
      <c r="I30" s="65"/>
      <c r="K30" s="3"/>
    </row>
    <row r="31" spans="1:11" s="6" customFormat="1" ht="24" customHeight="1">
      <c r="A31" s="5" t="s">
        <v>77</v>
      </c>
      <c r="B31" s="5" t="s">
        <v>78</v>
      </c>
      <c r="C31" s="7" t="s">
        <v>125</v>
      </c>
      <c r="D31" s="7" t="s">
        <v>126</v>
      </c>
      <c r="E31" s="9">
        <v>578753.67</v>
      </c>
      <c r="F31" s="12"/>
      <c r="G31" s="10">
        <f t="shared" si="0"/>
        <v>578753.67</v>
      </c>
      <c r="H31" s="12"/>
      <c r="I31" s="65"/>
      <c r="K31" s="3"/>
    </row>
    <row r="32" spans="1:11" s="6" customFormat="1" ht="24" customHeight="1">
      <c r="A32" s="5" t="s">
        <v>8</v>
      </c>
      <c r="B32" s="5" t="s">
        <v>9</v>
      </c>
      <c r="C32" s="5" t="s">
        <v>19</v>
      </c>
      <c r="D32" s="5" t="s">
        <v>20</v>
      </c>
      <c r="E32" s="9">
        <v>3348730.54</v>
      </c>
      <c r="F32" s="12"/>
      <c r="G32" s="10">
        <f t="shared" si="0"/>
        <v>3348730.54</v>
      </c>
      <c r="H32" s="11">
        <f>G32+G33</f>
        <v>4571694.21</v>
      </c>
      <c r="I32" s="65">
        <f>H32/1000</f>
        <v>4571.69421</v>
      </c>
      <c r="K32" s="3"/>
    </row>
    <row r="33" spans="1:11" s="6" customFormat="1" ht="24" customHeight="1">
      <c r="A33" s="5" t="s">
        <v>33</v>
      </c>
      <c r="B33" s="5" t="s">
        <v>34</v>
      </c>
      <c r="C33" s="5" t="s">
        <v>19</v>
      </c>
      <c r="D33" s="5" t="s">
        <v>20</v>
      </c>
      <c r="E33" s="9">
        <v>1222963.67</v>
      </c>
      <c r="F33" s="12"/>
      <c r="G33" s="10">
        <f t="shared" si="0"/>
        <v>1222963.67</v>
      </c>
      <c r="H33" s="12"/>
      <c r="I33" s="65"/>
      <c r="K33" s="3"/>
    </row>
    <row r="34" spans="1:11" s="6" customFormat="1" ht="24" customHeight="1">
      <c r="A34" s="5" t="s">
        <v>66</v>
      </c>
      <c r="B34" s="5" t="s">
        <v>67</v>
      </c>
      <c r="C34" s="5" t="s">
        <v>68</v>
      </c>
      <c r="D34" s="5" t="s">
        <v>69</v>
      </c>
      <c r="E34" s="66">
        <v>941410.91</v>
      </c>
      <c r="F34" s="67"/>
      <c r="G34" s="68">
        <f t="shared" si="0"/>
        <v>941410.91</v>
      </c>
      <c r="H34" s="69">
        <f>E34</f>
        <v>941410.91</v>
      </c>
      <c r="I34" s="70">
        <f>H34/1000</f>
        <v>941.4109100000001</v>
      </c>
      <c r="K34" s="3"/>
    </row>
    <row r="35" spans="5:9" ht="21.75" customHeight="1">
      <c r="E35" s="64">
        <f>SUM(E5:E34)</f>
        <v>29217960.530000005</v>
      </c>
      <c r="F35" s="64">
        <f>SUM(F5:F34)</f>
        <v>196235.53999999998</v>
      </c>
      <c r="G35" s="64">
        <f>SUM(G5:G34)</f>
        <v>29021724.990000006</v>
      </c>
      <c r="H35" s="64">
        <f>SUM(H5:H34)</f>
        <v>29021724.990000006</v>
      </c>
      <c r="I35" s="64">
        <f>SUM(I5:I34)</f>
        <v>29021.724990000002</v>
      </c>
    </row>
    <row r="37" ht="12.75">
      <c r="A37" s="4" t="s">
        <v>79</v>
      </c>
    </row>
    <row r="38" spans="1:9" s="3" customFormat="1" ht="38.25">
      <c r="A38" s="2" t="s">
        <v>2</v>
      </c>
      <c r="B38" s="2" t="s">
        <v>3</v>
      </c>
      <c r="C38" s="2" t="s">
        <v>0</v>
      </c>
      <c r="D38" s="2" t="s">
        <v>1</v>
      </c>
      <c r="E38" s="8" t="s">
        <v>83</v>
      </c>
      <c r="F38" s="13" t="s">
        <v>84</v>
      </c>
      <c r="G38" s="13" t="s">
        <v>127</v>
      </c>
      <c r="H38" s="13" t="s">
        <v>85</v>
      </c>
      <c r="I38" s="13" t="s">
        <v>82</v>
      </c>
    </row>
    <row r="39" spans="1:11" s="6" customFormat="1" ht="24" customHeight="1">
      <c r="A39" s="5" t="s">
        <v>8</v>
      </c>
      <c r="B39" s="5" t="s">
        <v>9</v>
      </c>
      <c r="C39" s="5" t="s">
        <v>31</v>
      </c>
      <c r="D39" s="5" t="s">
        <v>32</v>
      </c>
      <c r="E39" s="9">
        <v>598882</v>
      </c>
      <c r="F39" s="12"/>
      <c r="G39" s="11">
        <f>E39-F39</f>
        <v>598882</v>
      </c>
      <c r="H39" s="11">
        <f>G39+G40</f>
        <v>958026</v>
      </c>
      <c r="I39" s="12">
        <f>H39/1000</f>
        <v>958.026</v>
      </c>
      <c r="K39" s="3"/>
    </row>
    <row r="40" spans="1:9" ht="24" customHeight="1">
      <c r="A40" s="1" t="s">
        <v>33</v>
      </c>
      <c r="B40" s="1" t="s">
        <v>34</v>
      </c>
      <c r="C40" s="1" t="s">
        <v>31</v>
      </c>
      <c r="D40" s="1" t="s">
        <v>32</v>
      </c>
      <c r="E40" s="14">
        <v>359144</v>
      </c>
      <c r="F40" s="15"/>
      <c r="G40" s="11">
        <f aca="true" t="shared" si="1" ref="G40:G51">E40-F40</f>
        <v>359144</v>
      </c>
      <c r="H40" s="15"/>
      <c r="I40" s="15"/>
    </row>
    <row r="41" spans="1:9" ht="24" customHeight="1">
      <c r="A41" s="1" t="s">
        <v>45</v>
      </c>
      <c r="B41" s="1" t="s">
        <v>46</v>
      </c>
      <c r="C41" s="1" t="s">
        <v>23</v>
      </c>
      <c r="D41" s="1" t="s">
        <v>24</v>
      </c>
      <c r="E41" s="14">
        <v>3254372.9</v>
      </c>
      <c r="F41" s="15"/>
      <c r="G41" s="11">
        <f t="shared" si="1"/>
        <v>3254372.9</v>
      </c>
      <c r="H41" s="64">
        <f>G41+G42</f>
        <v>3999730.15</v>
      </c>
      <c r="I41" s="12">
        <f>H41/1000</f>
        <v>3999.73015</v>
      </c>
    </row>
    <row r="42" spans="1:11" s="6" customFormat="1" ht="24" customHeight="1">
      <c r="A42" s="5" t="s">
        <v>8</v>
      </c>
      <c r="B42" s="5" t="s">
        <v>9</v>
      </c>
      <c r="C42" s="5" t="s">
        <v>23</v>
      </c>
      <c r="D42" s="5" t="s">
        <v>24</v>
      </c>
      <c r="E42" s="9">
        <v>745357.25</v>
      </c>
      <c r="F42" s="12"/>
      <c r="G42" s="11">
        <f t="shared" si="1"/>
        <v>745357.25</v>
      </c>
      <c r="H42" s="12"/>
      <c r="I42" s="12"/>
      <c r="K42" s="3"/>
    </row>
    <row r="43" spans="1:11" s="6" customFormat="1" ht="24" customHeight="1">
      <c r="A43" s="5" t="s">
        <v>8</v>
      </c>
      <c r="B43" s="5" t="s">
        <v>9</v>
      </c>
      <c r="C43" s="5" t="s">
        <v>25</v>
      </c>
      <c r="D43" s="5" t="s">
        <v>26</v>
      </c>
      <c r="E43" s="9">
        <v>24714.53</v>
      </c>
      <c r="F43" s="12"/>
      <c r="G43" s="11">
        <f t="shared" si="1"/>
        <v>24714.53</v>
      </c>
      <c r="H43" s="11">
        <f>G43</f>
        <v>24714.53</v>
      </c>
      <c r="I43" s="12">
        <f>H43/1000</f>
        <v>24.71453</v>
      </c>
      <c r="K43" s="3"/>
    </row>
    <row r="44" spans="1:11" s="6" customFormat="1" ht="24" customHeight="1">
      <c r="A44" s="5" t="s">
        <v>66</v>
      </c>
      <c r="B44" s="5" t="s">
        <v>67</v>
      </c>
      <c r="C44" s="5" t="s">
        <v>27</v>
      </c>
      <c r="D44" s="5" t="s">
        <v>28</v>
      </c>
      <c r="E44" s="9">
        <v>306899.4</v>
      </c>
      <c r="F44" s="12"/>
      <c r="G44" s="11">
        <f t="shared" si="1"/>
        <v>306899.4</v>
      </c>
      <c r="H44" s="11">
        <f>G44+G45+G47+G46</f>
        <v>507065.4</v>
      </c>
      <c r="I44" s="12">
        <f>H44/1000</f>
        <v>507.0654</v>
      </c>
      <c r="K44" s="3"/>
    </row>
    <row r="45" spans="1:11" s="6" customFormat="1" ht="24" customHeight="1">
      <c r="A45" s="5" t="s">
        <v>8</v>
      </c>
      <c r="B45" s="5" t="s">
        <v>9</v>
      </c>
      <c r="C45" s="5" t="s">
        <v>27</v>
      </c>
      <c r="D45" s="5" t="s">
        <v>28</v>
      </c>
      <c r="E45" s="9">
        <v>169170</v>
      </c>
      <c r="F45" s="12"/>
      <c r="G45" s="11">
        <f t="shared" si="1"/>
        <v>169170</v>
      </c>
      <c r="H45" s="12"/>
      <c r="I45" s="12"/>
      <c r="K45" s="3"/>
    </row>
    <row r="46" spans="1:11" s="6" customFormat="1" ht="24" customHeight="1">
      <c r="A46" s="5" t="s">
        <v>70</v>
      </c>
      <c r="B46" s="5" t="s">
        <v>71</v>
      </c>
      <c r="C46" s="5" t="s">
        <v>27</v>
      </c>
      <c r="D46" s="5" t="s">
        <v>28</v>
      </c>
      <c r="E46" s="9">
        <v>25140</v>
      </c>
      <c r="F46" s="12"/>
      <c r="G46" s="11">
        <f>E46-F46</f>
        <v>25140</v>
      </c>
      <c r="H46" s="12"/>
      <c r="I46" s="12"/>
      <c r="K46" s="3"/>
    </row>
    <row r="47" spans="1:11" s="6" customFormat="1" ht="24" customHeight="1">
      <c r="A47" s="5" t="s">
        <v>57</v>
      </c>
      <c r="B47" s="5" t="s">
        <v>58</v>
      </c>
      <c r="C47" s="5" t="s">
        <v>27</v>
      </c>
      <c r="D47" s="5" t="s">
        <v>28</v>
      </c>
      <c r="E47" s="9">
        <v>5856</v>
      </c>
      <c r="F47" s="12"/>
      <c r="G47" s="11">
        <f t="shared" si="1"/>
        <v>5856</v>
      </c>
      <c r="H47" s="12"/>
      <c r="I47" s="12"/>
      <c r="K47" s="3"/>
    </row>
    <row r="48" spans="1:11" s="6" customFormat="1" ht="24" customHeight="1">
      <c r="A48" s="5" t="s">
        <v>66</v>
      </c>
      <c r="B48" s="5" t="s">
        <v>67</v>
      </c>
      <c r="C48" s="5" t="s">
        <v>64</v>
      </c>
      <c r="D48" s="5" t="s">
        <v>65</v>
      </c>
      <c r="E48" s="9">
        <v>322769.4</v>
      </c>
      <c r="F48" s="12"/>
      <c r="G48" s="11">
        <f t="shared" si="1"/>
        <v>322769.4</v>
      </c>
      <c r="H48" s="11">
        <f>G48</f>
        <v>322769.4</v>
      </c>
      <c r="I48" s="12">
        <f>H48/1000</f>
        <v>322.7694</v>
      </c>
      <c r="K48" s="3"/>
    </row>
    <row r="49" spans="1:11" s="6" customFormat="1" ht="24" customHeight="1">
      <c r="A49" s="5" t="s">
        <v>57</v>
      </c>
      <c r="B49" s="5" t="s">
        <v>58</v>
      </c>
      <c r="C49" s="5" t="s">
        <v>62</v>
      </c>
      <c r="D49" s="5" t="s">
        <v>63</v>
      </c>
      <c r="E49" s="9">
        <v>465175</v>
      </c>
      <c r="F49" s="12"/>
      <c r="G49" s="11">
        <f t="shared" si="1"/>
        <v>465175</v>
      </c>
      <c r="H49" s="11">
        <f>G49</f>
        <v>465175</v>
      </c>
      <c r="I49" s="12">
        <f>H49/1000</f>
        <v>465.175</v>
      </c>
      <c r="K49" s="3"/>
    </row>
    <row r="50" spans="1:11" s="6" customFormat="1" ht="24" customHeight="1">
      <c r="A50" s="5" t="s">
        <v>33</v>
      </c>
      <c r="B50" s="5" t="s">
        <v>34</v>
      </c>
      <c r="C50" s="5" t="s">
        <v>41</v>
      </c>
      <c r="D50" s="5" t="s">
        <v>42</v>
      </c>
      <c r="E50" s="9">
        <v>1850</v>
      </c>
      <c r="F50" s="12"/>
      <c r="G50" s="11">
        <f t="shared" si="1"/>
        <v>1850</v>
      </c>
      <c r="H50" s="11">
        <f>G50</f>
        <v>1850</v>
      </c>
      <c r="I50" s="12">
        <f>H50/1000</f>
        <v>1.85</v>
      </c>
      <c r="K50" s="3"/>
    </row>
    <row r="51" spans="1:11" s="6" customFormat="1" ht="24" customHeight="1">
      <c r="A51" s="5" t="s">
        <v>57</v>
      </c>
      <c r="B51" s="5" t="s">
        <v>58</v>
      </c>
      <c r="C51" s="5" t="s">
        <v>60</v>
      </c>
      <c r="D51" s="5" t="s">
        <v>61</v>
      </c>
      <c r="E51" s="66">
        <v>77980</v>
      </c>
      <c r="F51" s="67"/>
      <c r="G51" s="69">
        <f t="shared" si="1"/>
        <v>77980</v>
      </c>
      <c r="H51" s="69">
        <f>G51</f>
        <v>77980</v>
      </c>
      <c r="I51" s="67">
        <f>H51/1000</f>
        <v>77.98</v>
      </c>
      <c r="K51" s="3"/>
    </row>
    <row r="52" spans="5:9" ht="23.25" customHeight="1">
      <c r="E52" s="64">
        <f>SUM(E39:E51)</f>
        <v>6357310.480000001</v>
      </c>
      <c r="F52" s="64">
        <f>SUM(F39:F51)</f>
        <v>0</v>
      </c>
      <c r="G52" s="64">
        <f>SUM(G39:G51)</f>
        <v>6357310.480000001</v>
      </c>
      <c r="H52" s="64">
        <f>SUM(H39:H51)</f>
        <v>6357310.480000001</v>
      </c>
      <c r="I52" s="64">
        <f>SUM(I39:I51)</f>
        <v>6357.310480000001</v>
      </c>
    </row>
  </sheetData>
  <sheetProtection/>
  <printOptions horizontalCentered="1"/>
  <pageMargins left="0.25" right="0.25" top="0.25" bottom="0.25" header="0.5" footer="0.5"/>
  <pageSetup horizontalDpi="300" verticalDpi="3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J12" sqref="J12"/>
    </sheetView>
  </sheetViews>
  <sheetFormatPr defaultColWidth="8.8515625" defaultRowHeight="12.75" outlineLevelCol="1"/>
  <cols>
    <col min="1" max="1" width="15.57421875" style="16" customWidth="1"/>
    <col min="2" max="2" width="9.00390625" style="16" customWidth="1"/>
    <col min="3" max="3" width="37.28125" style="16" customWidth="1"/>
    <col min="4" max="4" width="36.7109375" style="16" customWidth="1"/>
    <col min="5" max="6" width="8.8515625" style="16" customWidth="1"/>
    <col min="7" max="8" width="13.7109375" style="16" hidden="1" customWidth="1" outlineLevel="1"/>
    <col min="9" max="9" width="13.7109375" style="16" customWidth="1" collapsed="1"/>
    <col min="10" max="10" width="11.57421875" style="18" customWidth="1"/>
    <col min="11" max="11" width="19.140625" style="19" hidden="1" customWidth="1" outlineLevel="1"/>
    <col min="12" max="12" width="23.8515625" style="16" customWidth="1" collapsed="1"/>
    <col min="13" max="16384" width="8.8515625" style="16" customWidth="1"/>
  </cols>
  <sheetData>
    <row r="1" ht="11.25">
      <c r="C1" s="17">
        <v>45231</v>
      </c>
    </row>
    <row r="2" ht="11.25">
      <c r="C2" s="18" t="s">
        <v>86</v>
      </c>
    </row>
    <row r="3" spans="1:11" s="26" customFormat="1" ht="33.75">
      <c r="A3" s="20" t="s">
        <v>87</v>
      </c>
      <c r="B3" s="20" t="s">
        <v>88</v>
      </c>
      <c r="C3" s="20" t="s">
        <v>89</v>
      </c>
      <c r="D3" s="20" t="s">
        <v>90</v>
      </c>
      <c r="E3" s="21" t="s">
        <v>4</v>
      </c>
      <c r="F3" s="20" t="s">
        <v>5</v>
      </c>
      <c r="G3" s="22" t="s">
        <v>83</v>
      </c>
      <c r="H3" s="23" t="s">
        <v>84</v>
      </c>
      <c r="I3" s="23" t="s">
        <v>127</v>
      </c>
      <c r="J3" s="24" t="s">
        <v>85</v>
      </c>
      <c r="K3" s="25" t="s">
        <v>82</v>
      </c>
    </row>
    <row r="4" spans="1:12" s="26" customFormat="1" ht="19.5" customHeight="1">
      <c r="A4" s="27" t="s">
        <v>91</v>
      </c>
      <c r="B4" s="28" t="s">
        <v>74</v>
      </c>
      <c r="C4" s="28" t="s">
        <v>75</v>
      </c>
      <c r="D4" s="29" t="s">
        <v>92</v>
      </c>
      <c r="E4" s="30" t="s">
        <v>93</v>
      </c>
      <c r="F4" s="30" t="s">
        <v>94</v>
      </c>
      <c r="G4" s="31">
        <v>1141616</v>
      </c>
      <c r="H4" s="31">
        <v>0</v>
      </c>
      <c r="I4" s="31">
        <f>G4-H4</f>
        <v>1141616</v>
      </c>
      <c r="J4" s="32">
        <f>I4/1000</f>
        <v>1141.616</v>
      </c>
      <c r="K4" s="33"/>
      <c r="L4" s="34"/>
    </row>
    <row r="5" spans="1:11" s="26" customFormat="1" ht="19.5" customHeight="1">
      <c r="A5" s="27" t="s">
        <v>91</v>
      </c>
      <c r="B5" s="28" t="s">
        <v>77</v>
      </c>
      <c r="C5" s="35" t="s">
        <v>78</v>
      </c>
      <c r="D5" s="36" t="s">
        <v>92</v>
      </c>
      <c r="E5" s="30">
        <v>3691</v>
      </c>
      <c r="F5" s="30">
        <v>2018</v>
      </c>
      <c r="G5" s="37">
        <v>543360</v>
      </c>
      <c r="H5" s="37">
        <v>19840</v>
      </c>
      <c r="I5" s="31">
        <f>G5-H5</f>
        <v>523520</v>
      </c>
      <c r="J5" s="32">
        <f>I5/1000</f>
        <v>523.52</v>
      </c>
      <c r="K5" s="33" t="s">
        <v>95</v>
      </c>
    </row>
    <row r="6" spans="1:11" s="26" customFormat="1" ht="19.5" customHeight="1">
      <c r="A6" s="36" t="s">
        <v>91</v>
      </c>
      <c r="B6" s="38" t="s">
        <v>96</v>
      </c>
      <c r="C6" s="38" t="s">
        <v>97</v>
      </c>
      <c r="D6" s="36" t="s">
        <v>92</v>
      </c>
      <c r="E6" s="30">
        <v>4050</v>
      </c>
      <c r="F6" s="30">
        <v>2023</v>
      </c>
      <c r="G6" s="39">
        <v>1025280</v>
      </c>
      <c r="H6" s="37">
        <v>1920</v>
      </c>
      <c r="I6" s="31">
        <f>G6-H6</f>
        <v>1023360</v>
      </c>
      <c r="J6" s="32">
        <f>I6/1000</f>
        <v>1023.36</v>
      </c>
      <c r="K6" s="25"/>
    </row>
    <row r="7" spans="2:11" s="18" customFormat="1" ht="19.5" customHeight="1">
      <c r="B7" s="40"/>
      <c r="C7" s="40"/>
      <c r="D7" s="41" t="s">
        <v>98</v>
      </c>
      <c r="E7" s="42"/>
      <c r="F7" s="42"/>
      <c r="G7" s="43">
        <f>SUM(G4:G6)</f>
        <v>2710256</v>
      </c>
      <c r="H7" s="43">
        <f>SUM(H4:H6)</f>
        <v>21760</v>
      </c>
      <c r="I7" s="43">
        <f>SUM(I4:I6)</f>
        <v>2688496</v>
      </c>
      <c r="J7" s="43">
        <f>SUM(J4:J6)</f>
        <v>2688.496</v>
      </c>
      <c r="K7" s="44"/>
    </row>
    <row r="8" spans="4:9" ht="19.5" customHeight="1">
      <c r="D8" s="45"/>
      <c r="G8" s="46"/>
      <c r="H8" s="46"/>
      <c r="I8" s="46"/>
    </row>
    <row r="9" ht="19.5" customHeight="1">
      <c r="C9" s="18" t="s">
        <v>99</v>
      </c>
    </row>
    <row r="10" spans="1:11" s="26" customFormat="1" ht="25.5" customHeight="1">
      <c r="A10" s="21" t="s">
        <v>87</v>
      </c>
      <c r="B10" s="21" t="s">
        <v>88</v>
      </c>
      <c r="C10" s="21" t="s">
        <v>89</v>
      </c>
      <c r="D10" s="21" t="s">
        <v>90</v>
      </c>
      <c r="E10" s="21" t="s">
        <v>4</v>
      </c>
      <c r="F10" s="21" t="s">
        <v>5</v>
      </c>
      <c r="G10" s="22" t="s">
        <v>83</v>
      </c>
      <c r="H10" s="47" t="s">
        <v>84</v>
      </c>
      <c r="I10" s="47" t="s">
        <v>127</v>
      </c>
      <c r="J10" s="48" t="s">
        <v>85</v>
      </c>
      <c r="K10" s="25" t="s">
        <v>82</v>
      </c>
    </row>
    <row r="11" spans="1:11" s="26" customFormat="1" ht="19.5" customHeight="1">
      <c r="A11" s="28" t="s">
        <v>100</v>
      </c>
      <c r="B11" s="28" t="s">
        <v>74</v>
      </c>
      <c r="C11" s="28" t="s">
        <v>75</v>
      </c>
      <c r="D11" s="28" t="s">
        <v>101</v>
      </c>
      <c r="E11" s="28" t="s">
        <v>76</v>
      </c>
      <c r="F11" s="28" t="s">
        <v>94</v>
      </c>
      <c r="G11" s="37">
        <v>103174.5</v>
      </c>
      <c r="H11" s="37"/>
      <c r="I11" s="31">
        <f>G11-H11</f>
        <v>103174.5</v>
      </c>
      <c r="J11" s="32">
        <f>I11/1000</f>
        <v>103.1745</v>
      </c>
      <c r="K11" s="25"/>
    </row>
    <row r="12" spans="1:10" ht="19.5" customHeight="1">
      <c r="A12" s="49" t="s">
        <v>102</v>
      </c>
      <c r="B12" s="49" t="s">
        <v>57</v>
      </c>
      <c r="C12" s="49" t="s">
        <v>58</v>
      </c>
      <c r="D12" s="49" t="s">
        <v>103</v>
      </c>
      <c r="E12" s="49" t="s">
        <v>59</v>
      </c>
      <c r="F12" s="49" t="s">
        <v>10</v>
      </c>
      <c r="G12" s="50">
        <v>693500</v>
      </c>
      <c r="H12" s="51"/>
      <c r="I12" s="31">
        <f>G12-H12</f>
        <v>693500</v>
      </c>
      <c r="J12" s="32">
        <f>I12/1000</f>
        <v>693.5</v>
      </c>
    </row>
    <row r="13" spans="2:10" ht="19.5" customHeight="1">
      <c r="B13" s="40"/>
      <c r="C13" s="40"/>
      <c r="D13" s="41" t="s">
        <v>98</v>
      </c>
      <c r="E13" s="42"/>
      <c r="F13" s="42"/>
      <c r="G13" s="43">
        <f>G11+G12</f>
        <v>796674.5</v>
      </c>
      <c r="H13" s="43">
        <f>H11+H12</f>
        <v>0</v>
      </c>
      <c r="I13" s="43">
        <f>I11+I12</f>
        <v>796674.5</v>
      </c>
      <c r="J13" s="43">
        <f>J11+J12</f>
        <v>796.6745</v>
      </c>
    </row>
    <row r="14" spans="3:9" ht="19.5" customHeight="1">
      <c r="C14" s="18" t="s">
        <v>104</v>
      </c>
      <c r="G14" s="52"/>
      <c r="I14" s="52"/>
    </row>
    <row r="15" spans="1:11" s="26" customFormat="1" ht="25.5" customHeight="1">
      <c r="A15" s="20" t="s">
        <v>105</v>
      </c>
      <c r="B15" s="21" t="s">
        <v>2</v>
      </c>
      <c r="C15" s="21" t="s">
        <v>3</v>
      </c>
      <c r="D15" s="21" t="s">
        <v>106</v>
      </c>
      <c r="E15" s="21" t="s">
        <v>107</v>
      </c>
      <c r="F15" s="21" t="s">
        <v>108</v>
      </c>
      <c r="G15" s="22" t="s">
        <v>83</v>
      </c>
      <c r="H15" s="47" t="s">
        <v>84</v>
      </c>
      <c r="I15" s="47" t="s">
        <v>127</v>
      </c>
      <c r="J15" s="24" t="s">
        <v>85</v>
      </c>
      <c r="K15" s="25" t="s">
        <v>82</v>
      </c>
    </row>
    <row r="16" spans="1:11" s="26" customFormat="1" ht="19.5" customHeight="1">
      <c r="A16" s="27" t="s">
        <v>109</v>
      </c>
      <c r="B16" s="28" t="s">
        <v>74</v>
      </c>
      <c r="C16" s="28" t="s">
        <v>75</v>
      </c>
      <c r="D16" s="28" t="s">
        <v>110</v>
      </c>
      <c r="E16" s="28" t="s">
        <v>111</v>
      </c>
      <c r="F16" s="28" t="s">
        <v>94</v>
      </c>
      <c r="G16" s="37">
        <v>432000</v>
      </c>
      <c r="H16" s="37"/>
      <c r="I16" s="31">
        <f>G16-H16</f>
        <v>432000</v>
      </c>
      <c r="J16" s="53">
        <f>I16/1000</f>
        <v>432</v>
      </c>
      <c r="K16" s="25"/>
    </row>
    <row r="17" spans="1:11" s="26" customFormat="1" ht="19.5" customHeight="1">
      <c r="A17" s="27" t="s">
        <v>109</v>
      </c>
      <c r="B17" s="28" t="s">
        <v>112</v>
      </c>
      <c r="C17" s="28" t="s">
        <v>78</v>
      </c>
      <c r="D17" s="28" t="s">
        <v>110</v>
      </c>
      <c r="E17" s="28" t="s">
        <v>113</v>
      </c>
      <c r="F17" s="28" t="s">
        <v>94</v>
      </c>
      <c r="G17" s="37">
        <v>264000</v>
      </c>
      <c r="H17" s="37"/>
      <c r="I17" s="31">
        <f>G17-H17</f>
        <v>264000</v>
      </c>
      <c r="J17" s="53">
        <f>I17/1000</f>
        <v>264</v>
      </c>
      <c r="K17" s="25"/>
    </row>
    <row r="18" spans="1:11" s="18" customFormat="1" ht="19.5" customHeight="1">
      <c r="A18" s="54"/>
      <c r="B18" s="40"/>
      <c r="C18" s="40"/>
      <c r="D18" s="41" t="s">
        <v>98</v>
      </c>
      <c r="E18" s="40"/>
      <c r="F18" s="40"/>
      <c r="G18" s="55">
        <f>SUM(G16:G17)</f>
        <v>696000</v>
      </c>
      <c r="H18" s="55">
        <f>SUM(H16:H17)</f>
        <v>0</v>
      </c>
      <c r="I18" s="55">
        <f>SUM(I16:I17)</f>
        <v>696000</v>
      </c>
      <c r="J18" s="56">
        <f>SUM(J16:J17)</f>
        <v>696</v>
      </c>
      <c r="K18" s="57"/>
    </row>
    <row r="19" spans="1:10" ht="19.5" customHeight="1">
      <c r="A19" s="58"/>
      <c r="B19" s="58"/>
      <c r="C19" s="58"/>
      <c r="D19" s="58"/>
      <c r="E19" s="58"/>
      <c r="F19" s="58"/>
      <c r="G19" s="59"/>
      <c r="H19" s="59"/>
      <c r="I19" s="59"/>
      <c r="J19" s="60"/>
    </row>
    <row r="20" spans="1:10" ht="19.5" customHeight="1">
      <c r="A20" s="61"/>
      <c r="B20" s="58"/>
      <c r="C20" s="62" t="s">
        <v>114</v>
      </c>
      <c r="D20" s="58"/>
      <c r="E20" s="58"/>
      <c r="F20" s="58"/>
      <c r="G20" s="59"/>
      <c r="H20" s="59"/>
      <c r="I20" s="59"/>
      <c r="J20" s="60"/>
    </row>
    <row r="21" spans="1:11" s="26" customFormat="1" ht="25.5" customHeight="1">
      <c r="A21" s="22" t="s">
        <v>105</v>
      </c>
      <c r="B21" s="23" t="s">
        <v>2</v>
      </c>
      <c r="C21" s="23" t="s">
        <v>3</v>
      </c>
      <c r="D21" s="23" t="s">
        <v>106</v>
      </c>
      <c r="E21" s="23" t="s">
        <v>107</v>
      </c>
      <c r="F21" s="23" t="s">
        <v>108</v>
      </c>
      <c r="G21" s="22" t="s">
        <v>83</v>
      </c>
      <c r="H21" s="47" t="s">
        <v>84</v>
      </c>
      <c r="I21" s="47" t="s">
        <v>127</v>
      </c>
      <c r="J21" s="24" t="s">
        <v>85</v>
      </c>
      <c r="K21" s="25" t="s">
        <v>82</v>
      </c>
    </row>
    <row r="22" spans="1:11" s="26" customFormat="1" ht="19.5" customHeight="1">
      <c r="A22" s="27" t="s">
        <v>109</v>
      </c>
      <c r="B22" s="28" t="s">
        <v>115</v>
      </c>
      <c r="C22" s="28" t="s">
        <v>116</v>
      </c>
      <c r="D22" s="28" t="s">
        <v>110</v>
      </c>
      <c r="E22" s="28" t="s">
        <v>117</v>
      </c>
      <c r="F22" s="28" t="s">
        <v>94</v>
      </c>
      <c r="G22" s="37">
        <v>3990</v>
      </c>
      <c r="H22" s="37"/>
      <c r="I22" s="31">
        <f>G22-H22</f>
        <v>3990</v>
      </c>
      <c r="J22" s="53">
        <f>I22/1000</f>
        <v>3.99</v>
      </c>
      <c r="K22" s="25"/>
    </row>
    <row r="23" spans="1:11" s="26" customFormat="1" ht="19.5" customHeight="1">
      <c r="A23" s="27" t="s">
        <v>109</v>
      </c>
      <c r="B23" s="28">
        <v>27349291</v>
      </c>
      <c r="C23" s="28" t="s">
        <v>118</v>
      </c>
      <c r="D23" s="28" t="s">
        <v>110</v>
      </c>
      <c r="E23" s="63">
        <v>3759</v>
      </c>
      <c r="F23" s="63">
        <v>2019</v>
      </c>
      <c r="G23" s="31">
        <v>266</v>
      </c>
      <c r="H23" s="31"/>
      <c r="I23" s="31">
        <f>G23-H23</f>
        <v>266</v>
      </c>
      <c r="J23" s="53">
        <f>I23/1000</f>
        <v>0.266</v>
      </c>
      <c r="K23" s="25"/>
    </row>
    <row r="24" spans="1:11" s="26" customFormat="1" ht="19.5" customHeight="1">
      <c r="A24" s="27" t="s">
        <v>109</v>
      </c>
      <c r="B24" s="28" t="s">
        <v>119</v>
      </c>
      <c r="C24" s="28" t="s">
        <v>120</v>
      </c>
      <c r="D24" s="28" t="s">
        <v>110</v>
      </c>
      <c r="E24" s="28" t="s">
        <v>121</v>
      </c>
      <c r="F24" s="28" t="s">
        <v>94</v>
      </c>
      <c r="G24" s="31">
        <v>2432</v>
      </c>
      <c r="H24" s="31"/>
      <c r="I24" s="31">
        <f>G24-H24</f>
        <v>2432</v>
      </c>
      <c r="J24" s="53">
        <f>I24/1000</f>
        <v>2.432</v>
      </c>
      <c r="K24" s="25"/>
    </row>
    <row r="25" spans="1:11" s="26" customFormat="1" ht="19.5" customHeight="1">
      <c r="A25" s="27" t="s">
        <v>109</v>
      </c>
      <c r="B25" s="28" t="s">
        <v>70</v>
      </c>
      <c r="C25" s="28" t="s">
        <v>122</v>
      </c>
      <c r="D25" s="28" t="s">
        <v>110</v>
      </c>
      <c r="E25" s="28" t="s">
        <v>121</v>
      </c>
      <c r="F25" s="28" t="s">
        <v>94</v>
      </c>
      <c r="G25" s="31">
        <v>4294</v>
      </c>
      <c r="H25" s="31"/>
      <c r="I25" s="31">
        <f>G25-H25</f>
        <v>4294</v>
      </c>
      <c r="J25" s="53">
        <f>I25/1000</f>
        <v>4.294</v>
      </c>
      <c r="K25" s="25"/>
    </row>
    <row r="26" spans="1:11" s="26" customFormat="1" ht="19.5" customHeight="1">
      <c r="A26" s="27" t="s">
        <v>123</v>
      </c>
      <c r="B26" s="28">
        <v>22980746</v>
      </c>
      <c r="C26" s="28" t="s">
        <v>124</v>
      </c>
      <c r="D26" s="28" t="s">
        <v>110</v>
      </c>
      <c r="E26" s="63">
        <v>2582</v>
      </c>
      <c r="F26" s="63">
        <v>2023</v>
      </c>
      <c r="G26" s="31">
        <v>494</v>
      </c>
      <c r="H26" s="31"/>
      <c r="I26" s="31">
        <f>G26-H26</f>
        <v>494</v>
      </c>
      <c r="J26" s="53">
        <f>I26/1000</f>
        <v>0.494</v>
      </c>
      <c r="K26" s="25"/>
    </row>
    <row r="27" spans="2:11" s="18" customFormat="1" ht="19.5" customHeight="1">
      <c r="B27" s="40"/>
      <c r="C27" s="40"/>
      <c r="D27" s="41" t="s">
        <v>98</v>
      </c>
      <c r="E27" s="40"/>
      <c r="F27" s="40"/>
      <c r="G27" s="42">
        <f>SUM(G22:G26)</f>
        <v>11476</v>
      </c>
      <c r="H27" s="42">
        <f>SUM(H22:H25)</f>
        <v>0</v>
      </c>
      <c r="I27" s="42">
        <f>SUM(I22:I26)</f>
        <v>11476</v>
      </c>
      <c r="J27" s="43">
        <f>SUM(J22:J26)</f>
        <v>11.475999999999999</v>
      </c>
      <c r="K27" s="57"/>
    </row>
  </sheetData>
  <sheetProtection/>
  <printOptions horizontalCentered="1"/>
  <pageMargins left="0.25" right="0.25" top="0.25" bottom="0" header="0.5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tarcan</dc:creator>
  <cp:keywords/>
  <dc:description/>
  <cp:lastModifiedBy>mirela tarcan</cp:lastModifiedBy>
  <cp:lastPrinted>2023-12-18T11:45:19Z</cp:lastPrinted>
  <dcterms:created xsi:type="dcterms:W3CDTF">2023-12-18T11:07:16Z</dcterms:created>
  <dcterms:modified xsi:type="dcterms:W3CDTF">2024-03-04T07:40:40Z</dcterms:modified>
  <cp:category/>
  <cp:version/>
  <cp:contentType/>
  <cp:contentStatus/>
</cp:coreProperties>
</file>